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oho Docs\AnTeo\HTTTQL\"/>
    </mc:Choice>
  </mc:AlternateContent>
  <bookViews>
    <workbookView xWindow="1860" yWindow="0" windowWidth="19470" windowHeight="7620" activeTab="1"/>
  </bookViews>
  <sheets>
    <sheet name="1.1" sheetId="1" r:id="rId1"/>
    <sheet name="1.2" sheetId="2" r:id="rId2"/>
    <sheet name="1.3+1.4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3" l="1"/>
  <c r="K8" i="3"/>
  <c r="K9" i="3"/>
  <c r="K10" i="3"/>
  <c r="K6" i="3"/>
  <c r="H6" i="3"/>
  <c r="K11" i="3" s="1"/>
  <c r="H7" i="3"/>
  <c r="K12" i="3" s="1"/>
  <c r="H8" i="3"/>
  <c r="K13" i="3" s="1"/>
  <c r="H9" i="3"/>
  <c r="K14" i="3" s="1"/>
  <c r="H10" i="3"/>
  <c r="K15" i="3" s="1"/>
  <c r="H11" i="3"/>
  <c r="J11" i="3" s="1"/>
  <c r="H12" i="3"/>
  <c r="J12" i="3" s="1"/>
  <c r="H13" i="3"/>
  <c r="J13" i="3" s="1"/>
  <c r="H14" i="3"/>
  <c r="J14" i="3" s="1"/>
  <c r="H15" i="3"/>
  <c r="J15" i="3" s="1"/>
  <c r="C17" i="2"/>
  <c r="C18" i="2"/>
  <c r="C19" i="2"/>
  <c r="C16" i="2"/>
  <c r="E15" i="1"/>
  <c r="E16" i="1"/>
  <c r="E14" i="1"/>
  <c r="D35" i="3" l="1"/>
  <c r="I15" i="3"/>
  <c r="I14" i="3"/>
  <c r="I13" i="3"/>
  <c r="I12" i="3"/>
  <c r="I11" i="3"/>
  <c r="I10" i="3"/>
  <c r="I9" i="3"/>
  <c r="I8" i="3"/>
  <c r="I7" i="3"/>
  <c r="I6" i="3"/>
  <c r="J10" i="3"/>
  <c r="J9" i="3"/>
  <c r="J8" i="3"/>
  <c r="J7" i="3"/>
  <c r="J6" i="3"/>
</calcChain>
</file>

<file path=xl/sharedStrings.xml><?xml version="1.0" encoding="utf-8"?>
<sst xmlns="http://schemas.openxmlformats.org/spreadsheetml/2006/main" count="219" uniqueCount="161">
  <si>
    <t>Bài 1.1</t>
  </si>
  <si>
    <r>
      <t>Thực hành hàm</t>
    </r>
    <r>
      <rPr>
        <b/>
        <sz val="11"/>
        <color theme="1"/>
        <rFont val="Arial"/>
        <family val="2"/>
        <charset val="163"/>
        <scheme val="minor"/>
      </rPr>
      <t xml:space="preserve"> average</t>
    </r>
    <r>
      <rPr>
        <sz val="11"/>
        <color theme="1"/>
        <rFont val="Arial"/>
        <family val="2"/>
        <charset val="163"/>
        <scheme val="minor"/>
      </rPr>
      <t xml:space="preserve">, </t>
    </r>
    <r>
      <rPr>
        <b/>
        <sz val="11"/>
        <color theme="1"/>
        <rFont val="Arial"/>
        <family val="2"/>
        <charset val="163"/>
        <scheme val="minor"/>
      </rPr>
      <t>averageif</t>
    </r>
    <r>
      <rPr>
        <sz val="11"/>
        <color theme="1"/>
        <rFont val="Arial"/>
        <family val="2"/>
        <charset val="163"/>
        <scheme val="minor"/>
      </rPr>
      <t xml:space="preserve"> và</t>
    </r>
    <r>
      <rPr>
        <b/>
        <sz val="11"/>
        <color theme="1"/>
        <rFont val="Arial"/>
        <family val="2"/>
        <charset val="163"/>
        <scheme val="minor"/>
      </rPr>
      <t xml:space="preserve"> averageifs</t>
    </r>
  </si>
  <si>
    <t>a, Dùng hàm average tính số lượng bán trung bình mỗi lần</t>
  </si>
  <si>
    <t>b, Dùng hàm averageif tính số lượng trung bình mỗi lần bán mặt hàng son môi</t>
  </si>
  <si>
    <t>c, Dùng hàm averageifs tính số lượng trung bình mỗi lần bán mặt hàng son môi của nhân viên Hòa</t>
  </si>
  <si>
    <t>Số hóa đơn</t>
  </si>
  <si>
    <t>Tên nhân viên</t>
  </si>
  <si>
    <t>Ngày bán</t>
  </si>
  <si>
    <t>Số lượng bán</t>
  </si>
  <si>
    <t>Hòa</t>
  </si>
  <si>
    <t>Mai</t>
  </si>
  <si>
    <t>Bình</t>
  </si>
  <si>
    <t>Lan</t>
  </si>
  <si>
    <t>Tên hàng hóa</t>
  </si>
  <si>
    <t>Son môi</t>
  </si>
  <si>
    <t>Phấn nền</t>
  </si>
  <si>
    <t>Kẻ mắt</t>
  </si>
  <si>
    <t>Số lượng bán trung bình</t>
  </si>
  <si>
    <t>Số lượng bán trung bình hàng Son môi</t>
  </si>
  <si>
    <t>Số lượng bán trung bình hàng Son môi do nv Hòa bán</t>
  </si>
  <si>
    <t>=AVERAGE(number1, [number2], ...)</t>
  </si>
  <si>
    <t>=AVERAGEIF(range, criteria, [average_range])</t>
  </si>
  <si>
    <t>=AVERAGE(E7:E13)</t>
  </si>
  <si>
    <r>
      <t xml:space="preserve">Trong hàm </t>
    </r>
    <r>
      <rPr>
        <b/>
        <sz val="11"/>
        <color theme="1"/>
        <rFont val="Arial"/>
        <family val="2"/>
        <charset val="163"/>
        <scheme val="minor"/>
      </rPr>
      <t>average</t>
    </r>
    <r>
      <rPr>
        <sz val="11"/>
        <color theme="1"/>
        <rFont val="Arial"/>
        <family val="2"/>
        <charset val="163"/>
        <scheme val="minor"/>
      </rPr>
      <t xml:space="preserve"> có thể là các số hoặc </t>
    </r>
    <r>
      <rPr>
        <b/>
        <sz val="11"/>
        <color theme="1"/>
        <rFont val="Arial"/>
        <family val="2"/>
        <charset val="163"/>
        <scheme val="minor"/>
      </rPr>
      <t>một mảng</t>
    </r>
  </si>
  <si>
    <t>range</t>
  </si>
  <si>
    <t>criteria</t>
  </si>
  <si>
    <t>tiêu chí so sánh</t>
  </si>
  <si>
    <t>average_range</t>
  </si>
  <si>
    <r>
      <t>mảng</t>
    </r>
    <r>
      <rPr>
        <b/>
        <sz val="11"/>
        <color theme="1"/>
        <rFont val="Arial"/>
        <family val="2"/>
        <charset val="163"/>
        <scheme val="minor"/>
      </rPr>
      <t xml:space="preserve"> tham chiếu</t>
    </r>
  </si>
  <si>
    <r>
      <t xml:space="preserve">mảng thực tế để </t>
    </r>
    <r>
      <rPr>
        <b/>
        <sz val="11"/>
        <color theme="1"/>
        <rFont val="Arial"/>
        <family val="2"/>
        <charset val="163"/>
        <scheme val="minor"/>
      </rPr>
      <t>tính giá trị trung bình</t>
    </r>
  </si>
  <si>
    <t>VD</t>
  </si>
  <si>
    <t>so sánh có phải là "Soi môi" = D7</t>
  </si>
  <si>
    <t>Cột "Số lượng bán"</t>
  </si>
  <si>
    <t>Cột "Tên Hàng hóa"</t>
  </si>
  <si>
    <t>http://office.microsoft.com/vi-vn/excel-help/HA102753240.aspx</t>
  </si>
  <si>
    <t>=AVERAGEIFS(average_range, criteria_range1, criteria1, [criteria_range2, criteria2], ...)</t>
  </si>
  <si>
    <t>Chú ý:</t>
  </si>
  <si>
    <t>Tương tự hàm averageif tuy nhiên vị trí các thành phần khác nhau</t>
  </si>
  <si>
    <t>criteria_range1</t>
  </si>
  <si>
    <t>criteria1</t>
  </si>
  <si>
    <r>
      <t xml:space="preserve">mảng tham chiếu </t>
    </r>
    <r>
      <rPr>
        <b/>
        <sz val="11"/>
        <color theme="1"/>
        <rFont val="Arial"/>
        <family val="2"/>
        <charset val="163"/>
        <scheme val="minor"/>
      </rPr>
      <t>thứ nhất</t>
    </r>
  </si>
  <si>
    <r>
      <t xml:space="preserve">tiêu chí so sánh </t>
    </r>
    <r>
      <rPr>
        <b/>
        <sz val="11"/>
        <color theme="1"/>
        <rFont val="Arial"/>
        <family val="2"/>
        <charset val="163"/>
        <scheme val="minor"/>
      </rPr>
      <t>thứ nhất</t>
    </r>
  </si>
  <si>
    <t>Cột "Tên nhân viên"</t>
  </si>
  <si>
    <t>Tiêu chí nhân viên tên "Hòa" = B7</t>
  </si>
  <si>
    <t>criteria_range2</t>
  </si>
  <si>
    <t>criteria2</t>
  </si>
  <si>
    <r>
      <t xml:space="preserve">mảng tham chiếu </t>
    </r>
    <r>
      <rPr>
        <b/>
        <sz val="11"/>
        <color theme="1"/>
        <rFont val="Arial"/>
        <family val="2"/>
        <charset val="163"/>
        <scheme val="minor"/>
      </rPr>
      <t>thứ hai</t>
    </r>
  </si>
  <si>
    <r>
      <t xml:space="preserve">tiêu chí so sánh </t>
    </r>
    <r>
      <rPr>
        <b/>
        <sz val="11"/>
        <color theme="1"/>
        <rFont val="Arial"/>
        <family val="2"/>
        <charset val="163"/>
        <scheme val="minor"/>
      </rPr>
      <t>thứ hai</t>
    </r>
  </si>
  <si>
    <t>http://office.microsoft.com/vi-vn/excel-help/HA102753239.aspx?CTT=5&amp;origin=HA102753227</t>
  </si>
  <si>
    <t>Bài 1.2</t>
  </si>
  <si>
    <r>
      <t xml:space="preserve">Dùng hàm </t>
    </r>
    <r>
      <rPr>
        <b/>
        <sz val="11"/>
        <color theme="1"/>
        <rFont val="Arial"/>
        <family val="2"/>
        <charset val="163"/>
        <scheme val="minor"/>
      </rPr>
      <t>sumif</t>
    </r>
    <r>
      <rPr>
        <sz val="11"/>
        <color theme="1"/>
        <rFont val="Arial"/>
        <family val="2"/>
        <charset val="163"/>
        <scheme val="minor"/>
      </rPr>
      <t xml:space="preserve"> lập bảng tổng hợp theo mặt hàng</t>
    </r>
  </si>
  <si>
    <t>Số đơn hàng</t>
  </si>
  <si>
    <t>Tên hàng</t>
  </si>
  <si>
    <t>Loại hàng</t>
  </si>
  <si>
    <t>Số lượng đặt</t>
  </si>
  <si>
    <t>Bàn ghế học sinh BHS 101B</t>
  </si>
  <si>
    <t>Bàn ghế học sinh BHS 102B</t>
  </si>
  <si>
    <t>Bảng Flipboard 3 chân FB-333 (70 X 100)</t>
  </si>
  <si>
    <t>Bảng in điện tử Plus M-12M</t>
  </si>
  <si>
    <t>Bàn ghế</t>
  </si>
  <si>
    <t>Bảng</t>
  </si>
  <si>
    <t>CHI TIẾT ĐƠN ĐẶT HÀNG</t>
  </si>
  <si>
    <t>BẢNG TỔNG HỢP ĐẶT HÀNG</t>
  </si>
  <si>
    <t>STT</t>
  </si>
  <si>
    <t>=SUMIF(range, criteria, [sum_range])</t>
  </si>
  <si>
    <t>sum_range</t>
  </si>
  <si>
    <t>Xét cột "Tên hàng"</t>
  </si>
  <si>
    <t>Tiêu chí "Bàn ghế học sinh BHS 101B" = B16</t>
  </si>
  <si>
    <t>Cột "Số lượng đặt hàng"</t>
  </si>
  <si>
    <t>Chú ý</t>
  </si>
  <si>
    <t>Bài 1.3</t>
  </si>
  <si>
    <t>Dùng hàm vlookup để tính giá trị các cột còn lại</t>
  </si>
  <si>
    <t>Mã sinh viên</t>
  </si>
  <si>
    <t>Họ và tên</t>
  </si>
  <si>
    <t>Giới tính</t>
  </si>
  <si>
    <t>Điểm chuyên cần</t>
  </si>
  <si>
    <t>Điểm kiểm tra</t>
  </si>
  <si>
    <t>Điểm thi</t>
  </si>
  <si>
    <t>Điểm học phần</t>
  </si>
  <si>
    <t>Thưởng</t>
  </si>
  <si>
    <t>Xếp loại</t>
  </si>
  <si>
    <t>Thông báo</t>
  </si>
  <si>
    <t>Trọng số</t>
  </si>
  <si>
    <t>CQ500051</t>
  </si>
  <si>
    <t>CQ500052</t>
  </si>
  <si>
    <t>CQ500053</t>
  </si>
  <si>
    <t>CQ500054</t>
  </si>
  <si>
    <t>CQ500055</t>
  </si>
  <si>
    <t>CQ500056</t>
  </si>
  <si>
    <t>CQ500057</t>
  </si>
  <si>
    <t>CQ500058</t>
  </si>
  <si>
    <t>CQ500059</t>
  </si>
  <si>
    <t>CQ500060</t>
  </si>
  <si>
    <t>Nguyễn Thị Mai Anh</t>
  </si>
  <si>
    <t>Phan Văn Dương</t>
  </si>
  <si>
    <t>Nguyễn THị Diệu</t>
  </si>
  <si>
    <t>Phạm Thị Thu Hà</t>
  </si>
  <si>
    <t>Trần Thúy Hằng</t>
  </si>
  <si>
    <t>Phạm Huy Nam</t>
  </si>
  <si>
    <t>Lê Thị Ngọc</t>
  </si>
  <si>
    <t>Vũ Ngọc Trung</t>
  </si>
  <si>
    <t>Nguyễn Hải Yến</t>
  </si>
  <si>
    <t>Cái</t>
  </si>
  <si>
    <t>Đực</t>
  </si>
  <si>
    <t>Phạm Văn Huy</t>
  </si>
  <si>
    <t>Bê Đuê</t>
  </si>
  <si>
    <t>Khá</t>
  </si>
  <si>
    <t>Trung Bình</t>
  </si>
  <si>
    <t>Kém</t>
  </si>
  <si>
    <t>Giỏi</t>
  </si>
  <si>
    <t>Học lại</t>
  </si>
  <si>
    <t/>
  </si>
  <si>
    <t>Bảng xếp loại</t>
  </si>
  <si>
    <t>=VLOOKUP(lookup_value, table_array, col_index_num, [range_lookup])</t>
  </si>
  <si>
    <t>C16</t>
  </si>
  <si>
    <t>K6</t>
  </si>
  <si>
    <t>E16</t>
  </si>
  <si>
    <t>E15</t>
  </si>
  <si>
    <t>E14</t>
  </si>
  <si>
    <t>lookup_value</t>
  </si>
  <si>
    <t>col_index_num</t>
  </si>
  <si>
    <t>Giá trị cần so sánh</t>
  </si>
  <si>
    <t>table_array</t>
  </si>
  <si>
    <t>Bảng tham chiếu</t>
  </si>
  <si>
    <t>Lấy giá trị của cột thứ mấy trong bảng tham chiếu</t>
  </si>
  <si>
    <t>range_lookup</t>
  </si>
  <si>
    <t>TRUE: so sánh gần bằng
FALSE: so sánh giá trị chính xác</t>
  </si>
  <si>
    <t>Cột xếp loại là cột thứ 4</t>
  </si>
  <si>
    <t>Cột 1</t>
  </si>
  <si>
    <t xml:space="preserve">Cột 2 </t>
  </si>
  <si>
    <t>Cột 3</t>
  </si>
  <si>
    <t>Cột 4</t>
  </si>
  <si>
    <t>+ Cột Tên hàng và Số lượng cần được cố định</t>
  </si>
  <si>
    <t>+ Tiêu chí (Tên hàng hóa) không cố đinh</t>
  </si>
  <si>
    <t>+ Do khi copy thì tiêu chí cũng cần thay đổi theo</t>
  </si>
  <si>
    <t>+ Bảng tham chiếu cần cố định</t>
  </si>
  <si>
    <t>+ Thưởng và Thông báo có hàm tương tự nhưng sẽ là cột 2 và 3</t>
  </si>
  <si>
    <r>
      <t xml:space="preserve">+ Để không xuất hiện số 0 sau khi tham chiếu thì thay thế tất cả các ô không có giá trị bằng ký tự phẩy trên </t>
    </r>
    <r>
      <rPr>
        <b/>
        <sz val="11"/>
        <color rgb="FFC00000"/>
        <rFont val="Arial"/>
        <family val="2"/>
        <charset val="163"/>
        <scheme val="minor"/>
      </rPr>
      <t>'</t>
    </r>
  </si>
  <si>
    <r>
      <t xml:space="preserve">+ Dấu </t>
    </r>
    <r>
      <rPr>
        <b/>
        <sz val="11"/>
        <color rgb="FFC00000"/>
        <rFont val="Arial"/>
        <family val="2"/>
        <charset val="163"/>
        <scheme val="minor"/>
      </rPr>
      <t>'</t>
    </r>
    <r>
      <rPr>
        <sz val="11"/>
        <color theme="0"/>
        <rFont val="Arial"/>
        <family val="2"/>
        <charset val="163"/>
        <scheme val="minor"/>
      </rPr>
      <t xml:space="preserve"> dùng để chỉ định rằng giá trị trong ô là ký tự chữ. VD để viết 01 thì nhập </t>
    </r>
    <r>
      <rPr>
        <b/>
        <sz val="11"/>
        <color rgb="FFC00000"/>
        <rFont val="Arial"/>
        <family val="2"/>
        <charset val="163"/>
        <scheme val="minor"/>
      </rPr>
      <t>'01</t>
    </r>
  </si>
  <si>
    <t>Bài 1,4</t>
  </si>
  <si>
    <r>
      <t>Dùng</t>
    </r>
    <r>
      <rPr>
        <b/>
        <sz val="11"/>
        <color theme="1"/>
        <rFont val="Arial"/>
        <family val="2"/>
        <charset val="163"/>
        <scheme val="minor"/>
      </rPr>
      <t xml:space="preserve"> DCOUNT </t>
    </r>
    <r>
      <rPr>
        <sz val="11"/>
        <color theme="1"/>
        <rFont val="Arial"/>
        <family val="2"/>
        <charset val="163"/>
        <scheme val="minor"/>
      </rPr>
      <t>tính số sv nữ có điểm học trên 8 phẩy</t>
    </r>
  </si>
  <si>
    <t>&gt;8</t>
  </si>
  <si>
    <t>+ Các ô trọng số cần cố đinh</t>
  </si>
  <si>
    <t>Bảng đối chiếu điều kiện</t>
  </si>
  <si>
    <t>Số sv nữ có điểm học trên 8 phẩy</t>
  </si>
  <si>
    <t>http://office.microsoft.com/vi-vn/excel-help/HA102752820.aspx?CTT=1</t>
  </si>
  <si>
    <t>http://office.microsoft.com/vi-vn/excel-help/HA102752854.aspx?CTT=5&amp;origin=HA102753227</t>
  </si>
  <si>
    <t>D35</t>
  </si>
  <si>
    <t>database</t>
  </si>
  <si>
    <t>field</t>
  </si>
  <si>
    <t>Bảng dữ liệu</t>
  </si>
  <si>
    <t>Tiêu đề cột cần đối chiếu</t>
  </si>
  <si>
    <t>Bảng dđiều kiện</t>
  </si>
  <si>
    <t>http://office.microsoft.com/vi-vn/access-help/HA103437250.aspx?CTT=1</t>
  </si>
  <si>
    <t>+ Bài tập này có thể sử sụng chức năng Pivot Table hoặc Subtotal</t>
  </si>
  <si>
    <t>=sumif($B$4:$B$13,B16,$D$4:D$13</t>
  </si>
  <si>
    <t>=AVERAGEIF(D7:D13,D7,E7:E13)</t>
  </si>
  <si>
    <t>=AVERAGEIFS(E7:E13,B7:B13,B7,D7:D13,D7)</t>
  </si>
  <si>
    <t>=lookup(H1,$M$5:$P$9,4,true)</t>
  </si>
  <si>
    <t>=Dcount(database,field,critaria)</t>
  </si>
  <si>
    <t>=DCOUNT(A5:K15,H5,B33:C34)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</si>
</sst>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₫_-;\-* #,##0.00\ _₫_-;_-* &quot;-&quot;??\ _₫_-;_-@_-"/>
    <numFmt numFmtId="165" formatCode="0.0"/>
    <numFmt numFmtId="166" formatCode="_-* #,##0\ _₫_-;\-* #,##0\ _₫_-;_-* &quot;-&quot;??\ _₫_-;_-@_-"/>
  </numFmts>
  <fonts count="10" x14ac:knownFonts="1"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0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11"/>
      <color theme="0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1"/>
      <color theme="4" tint="-0.499984740745262"/>
      <name val="Arial"/>
      <family val="2"/>
      <charset val="163"/>
      <scheme val="minor"/>
    </font>
    <font>
      <sz val="11"/>
      <color rgb="FFC00000"/>
      <name val="Arial"/>
      <family val="2"/>
      <charset val="163"/>
      <scheme val="minor"/>
    </font>
    <font>
      <i/>
      <sz val="11"/>
      <color theme="8" tint="-0.499984740745262"/>
      <name val="Arial"/>
      <family val="2"/>
      <charset val="163"/>
      <scheme val="minor"/>
    </font>
    <font>
      <b/>
      <sz val="11"/>
      <color rgb="FFC00000"/>
      <name val="Arial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1" xfId="0" applyFont="1" applyFill="1" applyBorder="1"/>
    <xf numFmtId="0" fontId="0" fillId="3" borderId="2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0" borderId="3" xfId="0" applyBorder="1"/>
    <xf numFmtId="2" fontId="3" fillId="0" borderId="4" xfId="0" applyNumberFormat="1" applyFont="1" applyBorder="1" applyAlignment="1">
      <alignment horizontal="right"/>
    </xf>
    <xf numFmtId="0" fontId="3" fillId="4" borderId="4" xfId="0" applyFont="1" applyFill="1" applyBorder="1"/>
    <xf numFmtId="2" fontId="3" fillId="0" borderId="4" xfId="0" applyNumberFormat="1" applyFont="1" applyBorder="1"/>
    <xf numFmtId="0" fontId="0" fillId="0" borderId="0" xfId="0" quotePrefix="1"/>
    <xf numFmtId="0" fontId="0" fillId="0" borderId="0" xfId="0" quotePrefix="1" applyAlignment="1">
      <alignment horizontal="left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 wrapText="1"/>
    </xf>
    <xf numFmtId="0" fontId="7" fillId="0" borderId="0" xfId="0" applyFont="1" applyAlignment="1"/>
    <xf numFmtId="0" fontId="5" fillId="0" borderId="0" xfId="0" applyFont="1" applyAlignment="1">
      <alignment horizontal="left" wrapText="1"/>
    </xf>
    <xf numFmtId="0" fontId="4" fillId="5" borderId="0" xfId="0" applyFont="1" applyFill="1" applyAlignment="1">
      <alignment horizontal="left" wrapText="1"/>
    </xf>
    <xf numFmtId="0" fontId="4" fillId="5" borderId="0" xfId="0" applyFont="1" applyFill="1"/>
    <xf numFmtId="9" fontId="0" fillId="0" borderId="0" xfId="0" applyNumberFormat="1"/>
    <xf numFmtId="0" fontId="0" fillId="0" borderId="5" xfId="0" applyBorder="1"/>
    <xf numFmtId="9" fontId="0" fillId="0" borderId="5" xfId="0" applyNumberFormat="1" applyBorder="1"/>
    <xf numFmtId="165" fontId="0" fillId="0" borderId="0" xfId="0" applyNumberFormat="1"/>
    <xf numFmtId="165" fontId="0" fillId="3" borderId="1" xfId="0" applyNumberFormat="1" applyFont="1" applyFill="1" applyBorder="1"/>
    <xf numFmtId="165" fontId="0" fillId="0" borderId="1" xfId="0" applyNumberFormat="1" applyFont="1" applyBorder="1"/>
    <xf numFmtId="166" fontId="0" fillId="0" borderId="1" xfId="1" applyNumberFormat="1" applyFont="1" applyBorder="1"/>
    <xf numFmtId="0" fontId="0" fillId="0" borderId="1" xfId="0" quotePrefix="1" applyFont="1" applyBorder="1"/>
    <xf numFmtId="0" fontId="0" fillId="3" borderId="1" xfId="0" quotePrefix="1" applyFont="1" applyFill="1" applyBorder="1"/>
    <xf numFmtId="0" fontId="0" fillId="0" borderId="0" xfId="0" quotePrefix="1" applyAlignment="1">
      <alignment horizontal="right"/>
    </xf>
    <xf numFmtId="0" fontId="0" fillId="0" borderId="0" xfId="0" quotePrefix="1" applyAlignment="1">
      <alignment horizontal="right" wrapText="1"/>
    </xf>
    <xf numFmtId="0" fontId="0" fillId="0" borderId="0" xfId="0" applyAlignment="1">
      <alignment horizontal="right" wrapText="1"/>
    </xf>
    <xf numFmtId="0" fontId="8" fillId="0" borderId="0" xfId="0" quotePrefix="1" applyFont="1"/>
    <xf numFmtId="0" fontId="7" fillId="0" borderId="0" xfId="0" applyFont="1"/>
    <xf numFmtId="0" fontId="4" fillId="5" borderId="0" xfId="0" quotePrefix="1" applyFont="1" applyFill="1"/>
    <xf numFmtId="0" fontId="6" fillId="0" borderId="0" xfId="0" quotePrefix="1" applyFont="1"/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8" fillId="0" borderId="0" xfId="0" quotePrefix="1" applyFont="1" applyAlignment="1">
      <alignment horizontal="left" vertical="center"/>
    </xf>
    <xf numFmtId="0" fontId="0" fillId="0" borderId="0" xfId="0" quotePrefix="1" applyAlignment="1">
      <alignment horizontal="left" wrapText="1"/>
    </xf>
    <xf numFmtId="0" fontId="4" fillId="5" borderId="0" xfId="0" applyFont="1" applyFill="1" applyAlignment="1">
      <alignment horizontal="left" wrapText="1"/>
    </xf>
    <xf numFmtId="0" fontId="6" fillId="0" borderId="0" xfId="0" quotePrefix="1" applyFont="1" applyAlignment="1">
      <alignment horizontal="left" wrapText="1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Alignment="1">
      <alignment horizontal="left"/>
    </xf>
    <xf numFmtId="0" fontId="4" fillId="5" borderId="0" xfId="0" quotePrefix="1" applyFont="1" applyFill="1" applyAlignment="1">
      <alignment horizontal="left" wrapText="1"/>
    </xf>
    <xf numFmtId="0" fontId="3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5" borderId="0" xfId="0" quotePrefix="1" applyFont="1" applyFill="1" applyAlignment="1">
      <alignment horizontal="left"/>
    </xf>
    <xf numFmtId="0" fontId="4" fillId="5" borderId="0" xfId="0" applyFont="1" applyFill="1" applyAlignment="1">
      <alignment horizontal="left"/>
    </xf>
    <xf numFmtId="0" fontId="4" fillId="5" borderId="0" xfId="0" quotePrefix="1" applyFont="1" applyFill="1" applyAlignment="1">
      <alignment horizontal="left" vertical="center" wrapText="1"/>
    </xf>
    <xf numFmtId="0" fontId="4" fillId="5" borderId="0" xfId="0" applyFont="1" applyFill="1" applyAlignment="1">
      <alignment horizontal="left" vertical="center" wrapText="1"/>
    </xf>
    <xf numFmtId="0" fontId="0" fillId="0" borderId="0" xfId="0" quotePrefix="1" applyAlignment="1">
      <alignment horizontal="left"/>
    </xf>
  </cellXfs>
  <cellStyles count="2">
    <cellStyle name="Comma" xfId="1" builtinId="3"/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165" formatCode="0.0"/>
    </dxf>
    <dxf>
      <numFmt numFmtId="165" formatCode="0.0"/>
    </dxf>
    <dxf>
      <numFmt numFmtId="165" formatCode="0.0"/>
    </dxf>
    <dxf>
      <numFmt numFmtId="165" formatCode="0.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6:E13" totalsRowShown="0" headerRowDxfId="10">
  <autoFilter ref="A6:E13"/>
  <tableColumns count="5">
    <tableColumn id="1" name="Số hóa đơn"/>
    <tableColumn id="2" name="Tên nhân viên"/>
    <tableColumn id="3" name="Ngày bán"/>
    <tableColumn id="4" name="Tên hàng hóa"/>
    <tableColumn id="5" name="Số lượng bá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3:D13" totalsRowShown="0" headerRowDxfId="9">
  <autoFilter ref="A3:D13"/>
  <tableColumns count="4">
    <tableColumn id="1" name="Số đơn hàng"/>
    <tableColumn id="2" name="Tên hàng"/>
    <tableColumn id="3" name="Loại hàng"/>
    <tableColumn id="4" name="Số lượng đặ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4" displayName="Table4" ref="A15:C19" totalsRowShown="0" headerRowDxfId="8">
  <autoFilter ref="A15:C19"/>
  <tableColumns count="3">
    <tableColumn id="1" name="STT"/>
    <tableColumn id="2" name="Tên hàng"/>
    <tableColumn id="3" name="Số lượng đặt">
      <calculatedColumnFormula>SUMIF(Table3[[Tên hàng]:[Số lượng đặt]],B16,Table3[Số lượng đặt])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5:K15" totalsRowShown="0" headerRowDxfId="7">
  <autoFilter ref="A5:K15"/>
  <tableColumns count="11">
    <tableColumn id="1" name="STT"/>
    <tableColumn id="2" name="Mã sinh viên"/>
    <tableColumn id="3" name="Họ và tên"/>
    <tableColumn id="4" name="Giới tính"/>
    <tableColumn id="5" name="Điểm chuyên cần" dataDxfId="6"/>
    <tableColumn id="6" name="Điểm kiểm tra" dataDxfId="5"/>
    <tableColumn id="7" name="Điểm thi" dataDxfId="4"/>
    <tableColumn id="8" name="Điểm học phần" dataDxfId="3">
      <calculatedColumnFormula>Table5[[#This Row],[Điểm chuyên cần]]*$E$3+Table5[[#This Row],[Điểm kiểm tra]]*$F$3+Table5[[#This Row],[Điểm thi]]*$G$3</calculatedColumnFormula>
    </tableColumn>
    <tableColumn id="9" name="Thông báo" dataDxfId="2">
      <calculatedColumnFormula>VLOOKUP(Table5[[#This Row],[Điểm học phần]],$M$5:$P$9,2,TRUE)</calculatedColumnFormula>
    </tableColumn>
    <tableColumn id="10" name="Thưởng" dataDxfId="1">
      <calculatedColumnFormula>VLOOKUP(Table5[[#This Row],[Điểm học phần]],$M$5:$P$9,3,TRUE)</calculatedColumnFormula>
    </tableColumn>
    <tableColumn id="11" name="Xếp loại" dataDxfId="0">
      <calculatedColumnFormula>VLOOKUP(H1,$M$5:$P$9,4,TRUE)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opLeftCell="A25" workbookViewId="0">
      <selection activeCell="C10" sqref="C10"/>
    </sheetView>
  </sheetViews>
  <sheetFormatPr defaultRowHeight="14.25" x14ac:dyDescent="0.2"/>
  <cols>
    <col min="1" max="1" width="10" customWidth="1"/>
    <col min="2" max="2" width="14.625" customWidth="1"/>
    <col min="3" max="3" width="12.875" customWidth="1"/>
    <col min="4" max="4" width="16.25" customWidth="1"/>
    <col min="5" max="5" width="13.75" customWidth="1"/>
    <col min="6" max="6" width="9.125" customWidth="1"/>
    <col min="7" max="7" width="12.25" customWidth="1"/>
  </cols>
  <sheetData>
    <row r="1" spans="1:6" ht="15" x14ac:dyDescent="0.25">
      <c r="A1" s="1" t="s">
        <v>0</v>
      </c>
      <c r="B1" s="1" t="s">
        <v>1</v>
      </c>
      <c r="C1" s="1"/>
      <c r="D1" s="1"/>
      <c r="E1" s="1"/>
      <c r="F1" s="1"/>
    </row>
    <row r="2" spans="1:6" x14ac:dyDescent="0.2">
      <c r="A2" s="1" t="s">
        <v>2</v>
      </c>
      <c r="B2" s="1"/>
      <c r="C2" s="1"/>
      <c r="D2" s="1"/>
      <c r="E2" s="1"/>
      <c r="F2" s="1"/>
    </row>
    <row r="3" spans="1:6" x14ac:dyDescent="0.2">
      <c r="A3" s="1" t="s">
        <v>3</v>
      </c>
      <c r="B3" s="1"/>
      <c r="C3" s="1"/>
      <c r="D3" s="1"/>
      <c r="E3" s="1"/>
      <c r="F3" s="1"/>
    </row>
    <row r="4" spans="1:6" x14ac:dyDescent="0.2">
      <c r="A4" s="47" t="s">
        <v>4</v>
      </c>
      <c r="B4" s="47"/>
      <c r="C4" s="47"/>
      <c r="D4" s="47"/>
      <c r="E4" s="47"/>
      <c r="F4" s="47"/>
    </row>
    <row r="6" spans="1:6" s="4" customFormat="1" ht="29.25" customHeight="1" x14ac:dyDescent="0.2">
      <c r="A6" s="4" t="s">
        <v>5</v>
      </c>
      <c r="B6" s="4" t="s">
        <v>6</v>
      </c>
      <c r="C6" s="4" t="s">
        <v>7</v>
      </c>
      <c r="D6" s="4" t="s">
        <v>13</v>
      </c>
      <c r="E6" s="4" t="s">
        <v>8</v>
      </c>
    </row>
    <row r="7" spans="1:6" x14ac:dyDescent="0.2">
      <c r="A7">
        <v>1</v>
      </c>
      <c r="B7" t="s">
        <v>9</v>
      </c>
      <c r="C7">
        <v>38078</v>
      </c>
      <c r="D7" t="s">
        <v>14</v>
      </c>
      <c r="E7">
        <v>45</v>
      </c>
    </row>
    <row r="8" spans="1:6" x14ac:dyDescent="0.2">
      <c r="A8">
        <v>2</v>
      </c>
      <c r="B8" t="s">
        <v>10</v>
      </c>
      <c r="C8">
        <v>38056</v>
      </c>
      <c r="D8" t="s">
        <v>15</v>
      </c>
      <c r="E8">
        <v>50</v>
      </c>
    </row>
    <row r="9" spans="1:6" x14ac:dyDescent="0.2">
      <c r="A9">
        <v>3</v>
      </c>
      <c r="B9" t="s">
        <v>9</v>
      </c>
      <c r="C9">
        <v>38408</v>
      </c>
      <c r="D9" t="s">
        <v>14</v>
      </c>
      <c r="E9">
        <v>9</v>
      </c>
    </row>
    <row r="10" spans="1:6" x14ac:dyDescent="0.2">
      <c r="A10">
        <v>4</v>
      </c>
      <c r="B10" t="s">
        <v>9</v>
      </c>
      <c r="C10">
        <v>38859</v>
      </c>
      <c r="D10" t="s">
        <v>14</v>
      </c>
      <c r="E10">
        <v>55</v>
      </c>
    </row>
    <row r="11" spans="1:6" x14ac:dyDescent="0.2">
      <c r="A11">
        <v>5</v>
      </c>
      <c r="B11" t="s">
        <v>11</v>
      </c>
      <c r="C11">
        <v>38155</v>
      </c>
      <c r="D11" t="s">
        <v>14</v>
      </c>
      <c r="E11">
        <v>43</v>
      </c>
    </row>
    <row r="12" spans="1:6" x14ac:dyDescent="0.2">
      <c r="A12">
        <v>6</v>
      </c>
      <c r="B12" t="s">
        <v>12</v>
      </c>
      <c r="C12">
        <v>38683</v>
      </c>
      <c r="D12" t="s">
        <v>16</v>
      </c>
      <c r="E12">
        <v>58</v>
      </c>
    </row>
    <row r="13" spans="1:6" x14ac:dyDescent="0.2">
      <c r="A13" s="11">
        <v>7</v>
      </c>
      <c r="B13" s="11" t="s">
        <v>12</v>
      </c>
      <c r="C13" s="11">
        <v>38067</v>
      </c>
      <c r="D13" s="11" t="s">
        <v>16</v>
      </c>
      <c r="E13" s="11">
        <v>8</v>
      </c>
    </row>
    <row r="14" spans="1:6" ht="15" x14ac:dyDescent="0.25">
      <c r="A14" s="45" t="s">
        <v>17</v>
      </c>
      <c r="B14" s="45"/>
      <c r="C14" s="45"/>
      <c r="D14" s="45"/>
      <c r="E14" s="12">
        <f>AVERAGE(E7:E13)</f>
        <v>38.285714285714285</v>
      </c>
    </row>
    <row r="15" spans="1:6" ht="15" x14ac:dyDescent="0.25">
      <c r="A15" s="46" t="s">
        <v>18</v>
      </c>
      <c r="B15" s="46"/>
      <c r="C15" s="46"/>
      <c r="D15" s="46"/>
      <c r="E15" s="13">
        <f>AVERAGEIF(Table1[Tên hàng hóa],D7,E7:E13)</f>
        <v>38</v>
      </c>
    </row>
    <row r="16" spans="1:6" ht="15" x14ac:dyDescent="0.25">
      <c r="A16" s="45" t="s">
        <v>19</v>
      </c>
      <c r="B16" s="45"/>
      <c r="C16" s="45"/>
      <c r="D16" s="45"/>
      <c r="E16" s="14">
        <f>AVERAGEIFS(E7:E13,B7:B13,$B$7,D7:D13,$D$7)</f>
        <v>36.333333333333336</v>
      </c>
    </row>
    <row r="18" spans="1:7" s="3" customFormat="1" ht="14.25" customHeight="1" x14ac:dyDescent="0.2">
      <c r="A18" s="44" t="s">
        <v>20</v>
      </c>
      <c r="B18" s="44"/>
      <c r="C18" s="44"/>
      <c r="D18" s="44"/>
      <c r="E18" s="18"/>
    </row>
    <row r="19" spans="1:7" s="3" customFormat="1" x14ac:dyDescent="0.2">
      <c r="A19" s="33" t="s">
        <v>118</v>
      </c>
      <c r="B19" s="42" t="s">
        <v>22</v>
      </c>
      <c r="C19" s="42"/>
      <c r="D19" s="42"/>
      <c r="E19" s="18"/>
    </row>
    <row r="20" spans="1:7" s="3" customFormat="1" ht="15" x14ac:dyDescent="0.25">
      <c r="A20" s="17"/>
      <c r="B20" s="42" t="s">
        <v>23</v>
      </c>
      <c r="C20" s="42"/>
      <c r="D20" s="42"/>
      <c r="E20" s="18"/>
    </row>
    <row r="21" spans="1:7" s="3" customFormat="1" x14ac:dyDescent="0.2">
      <c r="A21" s="44" t="s">
        <v>21</v>
      </c>
      <c r="B21" s="44"/>
      <c r="C21" s="44"/>
      <c r="D21" s="44"/>
      <c r="E21" s="18"/>
      <c r="G21" s="19" t="s">
        <v>34</v>
      </c>
    </row>
    <row r="22" spans="1:7" s="3" customFormat="1" x14ac:dyDescent="0.2">
      <c r="A22" s="34" t="s">
        <v>117</v>
      </c>
      <c r="B22" s="42" t="s">
        <v>156</v>
      </c>
      <c r="C22" s="42"/>
      <c r="D22" s="42"/>
      <c r="E22" s="18" t="s">
        <v>30</v>
      </c>
    </row>
    <row r="23" spans="1:7" s="3" customFormat="1" ht="15" x14ac:dyDescent="0.25">
      <c r="A23" s="18"/>
      <c r="B23" s="20" t="s">
        <v>24</v>
      </c>
      <c r="C23" s="40" t="s">
        <v>28</v>
      </c>
      <c r="D23" s="40"/>
      <c r="E23" s="40" t="s">
        <v>33</v>
      </c>
      <c r="F23" s="40"/>
    </row>
    <row r="24" spans="1:7" s="3" customFormat="1" ht="27.75" customHeight="1" x14ac:dyDescent="0.2">
      <c r="A24" s="18"/>
      <c r="B24" s="20" t="s">
        <v>25</v>
      </c>
      <c r="C24" s="40" t="s">
        <v>26</v>
      </c>
      <c r="D24" s="40"/>
      <c r="E24" s="40" t="s">
        <v>31</v>
      </c>
      <c r="F24" s="40"/>
    </row>
    <row r="25" spans="1:7" s="3" customFormat="1" ht="15" x14ac:dyDescent="0.25">
      <c r="A25" s="18"/>
      <c r="B25" s="20" t="s">
        <v>27</v>
      </c>
      <c r="C25" s="40" t="s">
        <v>29</v>
      </c>
      <c r="D25" s="40"/>
      <c r="E25" s="40" t="s">
        <v>32</v>
      </c>
      <c r="F25" s="40"/>
    </row>
    <row r="26" spans="1:7" s="3" customFormat="1" x14ac:dyDescent="0.2">
      <c r="A26" s="41" t="s">
        <v>35</v>
      </c>
      <c r="B26" s="41"/>
      <c r="C26" s="41"/>
      <c r="D26" s="41"/>
      <c r="E26" s="41"/>
      <c r="F26" s="41"/>
      <c r="G26" s="19" t="s">
        <v>48</v>
      </c>
    </row>
    <row r="27" spans="1:7" s="3" customFormat="1" x14ac:dyDescent="0.2">
      <c r="A27" s="34" t="s">
        <v>116</v>
      </c>
      <c r="B27" s="42" t="s">
        <v>157</v>
      </c>
      <c r="C27" s="42"/>
      <c r="D27" s="42"/>
      <c r="E27" s="18"/>
    </row>
    <row r="28" spans="1:7" s="3" customFormat="1" ht="14.25" customHeight="1" x14ac:dyDescent="0.2">
      <c r="A28" s="18"/>
      <c r="B28" s="21" t="s">
        <v>36</v>
      </c>
      <c r="C28" s="43" t="s">
        <v>37</v>
      </c>
      <c r="D28" s="43"/>
      <c r="E28" s="43"/>
      <c r="F28" s="43"/>
      <c r="G28" s="43"/>
    </row>
    <row r="29" spans="1:7" s="3" customFormat="1" ht="15" x14ac:dyDescent="0.25">
      <c r="A29" s="18"/>
      <c r="B29" s="20" t="s">
        <v>27</v>
      </c>
      <c r="C29" s="40" t="s">
        <v>29</v>
      </c>
      <c r="D29" s="40"/>
      <c r="E29" s="40" t="s">
        <v>32</v>
      </c>
      <c r="F29" s="40"/>
    </row>
    <row r="30" spans="1:7" s="3" customFormat="1" ht="29.25" customHeight="1" x14ac:dyDescent="0.25">
      <c r="A30" s="18"/>
      <c r="B30" s="20" t="s">
        <v>38</v>
      </c>
      <c r="C30" s="40" t="s">
        <v>40</v>
      </c>
      <c r="D30" s="40"/>
      <c r="E30" s="40" t="s">
        <v>42</v>
      </c>
      <c r="F30" s="40"/>
    </row>
    <row r="31" spans="1:7" s="3" customFormat="1" ht="28.5" customHeight="1" x14ac:dyDescent="0.25">
      <c r="A31" s="18"/>
      <c r="B31" s="20" t="s">
        <v>39</v>
      </c>
      <c r="C31" s="40" t="s">
        <v>41</v>
      </c>
      <c r="D31" s="40"/>
      <c r="E31" s="40" t="s">
        <v>43</v>
      </c>
      <c r="F31" s="40"/>
    </row>
    <row r="32" spans="1:7" ht="15" x14ac:dyDescent="0.25">
      <c r="A32" s="1"/>
      <c r="B32" s="20" t="s">
        <v>44</v>
      </c>
      <c r="C32" s="40" t="s">
        <v>46</v>
      </c>
      <c r="D32" s="40"/>
      <c r="E32" s="40" t="s">
        <v>33</v>
      </c>
      <c r="F32" s="40"/>
    </row>
    <row r="33" spans="1:6" ht="27.75" customHeight="1" x14ac:dyDescent="0.25">
      <c r="A33" s="1"/>
      <c r="B33" s="20" t="s">
        <v>45</v>
      </c>
      <c r="C33" s="40" t="s">
        <v>47</v>
      </c>
      <c r="D33" s="40"/>
      <c r="E33" s="40" t="s">
        <v>31</v>
      </c>
      <c r="F33" s="40"/>
    </row>
    <row r="34" spans="1:6" x14ac:dyDescent="0.2">
      <c r="A34" s="1"/>
      <c r="B34" s="1"/>
      <c r="C34" s="1"/>
      <c r="D34" s="1"/>
      <c r="E34" s="1"/>
    </row>
    <row r="35" spans="1:6" x14ac:dyDescent="0.2">
      <c r="B35" s="20"/>
    </row>
    <row r="36" spans="1:6" x14ac:dyDescent="0.2">
      <c r="B36" s="39"/>
      <c r="C36" s="39"/>
      <c r="D36" s="39"/>
    </row>
  </sheetData>
  <mergeCells count="29">
    <mergeCell ref="A14:D14"/>
    <mergeCell ref="A15:D15"/>
    <mergeCell ref="A16:D16"/>
    <mergeCell ref="A4:F4"/>
    <mergeCell ref="C24:D24"/>
    <mergeCell ref="C25:D25"/>
    <mergeCell ref="A18:D18"/>
    <mergeCell ref="E23:F23"/>
    <mergeCell ref="E24:F24"/>
    <mergeCell ref="E25:F25"/>
    <mergeCell ref="A21:D21"/>
    <mergeCell ref="B19:D19"/>
    <mergeCell ref="B20:D20"/>
    <mergeCell ref="B22:D22"/>
    <mergeCell ref="C23:D23"/>
    <mergeCell ref="A26:F26"/>
    <mergeCell ref="B27:D27"/>
    <mergeCell ref="E29:F29"/>
    <mergeCell ref="C29:D29"/>
    <mergeCell ref="C30:D30"/>
    <mergeCell ref="C28:G28"/>
    <mergeCell ref="B36:D36"/>
    <mergeCell ref="C31:D31"/>
    <mergeCell ref="E30:F30"/>
    <mergeCell ref="E31:F31"/>
    <mergeCell ref="C32:D32"/>
    <mergeCell ref="C33:D33"/>
    <mergeCell ref="E32:F32"/>
    <mergeCell ref="E33:F33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topLeftCell="A16" zoomScale="115" zoomScaleNormal="115" workbookViewId="0">
      <selection activeCell="C19" sqref="C19"/>
    </sheetView>
  </sheetViews>
  <sheetFormatPr defaultRowHeight="14.25" x14ac:dyDescent="0.2"/>
  <cols>
    <col min="1" max="1" width="7.75" customWidth="1"/>
    <col min="2" max="2" width="35.25" bestFit="1" customWidth="1"/>
    <col min="3" max="3" width="13.25" bestFit="1" customWidth="1"/>
    <col min="4" max="4" width="16.25" bestFit="1" customWidth="1"/>
  </cols>
  <sheetData>
    <row r="1" spans="1:6" ht="15" x14ac:dyDescent="0.25">
      <c r="A1" t="s">
        <v>49</v>
      </c>
      <c r="B1" s="47" t="s">
        <v>50</v>
      </c>
      <c r="C1" s="47"/>
      <c r="D1" s="47"/>
      <c r="E1" s="47"/>
      <c r="F1" s="47"/>
    </row>
    <row r="2" spans="1:6" ht="15" x14ac:dyDescent="0.25">
      <c r="A2" s="49" t="s">
        <v>61</v>
      </c>
      <c r="B2" s="49"/>
      <c r="C2" s="49"/>
      <c r="D2" s="49"/>
    </row>
    <row r="3" spans="1:6" s="4" customFormat="1" ht="28.5" x14ac:dyDescent="0.2">
      <c r="A3" s="4" t="s">
        <v>51</v>
      </c>
      <c r="B3" s="4" t="s">
        <v>52</v>
      </c>
      <c r="C3" s="4" t="s">
        <v>53</v>
      </c>
      <c r="D3" s="4" t="s">
        <v>54</v>
      </c>
    </row>
    <row r="4" spans="1:6" x14ac:dyDescent="0.2">
      <c r="A4">
        <v>101</v>
      </c>
      <c r="B4" t="s">
        <v>55</v>
      </c>
      <c r="C4" t="s">
        <v>59</v>
      </c>
      <c r="D4">
        <v>50</v>
      </c>
    </row>
    <row r="5" spans="1:6" x14ac:dyDescent="0.2">
      <c r="A5">
        <v>101</v>
      </c>
      <c r="B5" t="s">
        <v>56</v>
      </c>
      <c r="C5" t="s">
        <v>59</v>
      </c>
      <c r="D5">
        <v>50</v>
      </c>
    </row>
    <row r="6" spans="1:6" x14ac:dyDescent="0.2">
      <c r="A6">
        <v>102</v>
      </c>
      <c r="B6" t="s">
        <v>57</v>
      </c>
      <c r="C6" t="s">
        <v>60</v>
      </c>
      <c r="D6">
        <v>10</v>
      </c>
    </row>
    <row r="7" spans="1:6" x14ac:dyDescent="0.2">
      <c r="A7">
        <v>102</v>
      </c>
      <c r="B7" t="s">
        <v>58</v>
      </c>
      <c r="C7" t="s">
        <v>60</v>
      </c>
      <c r="D7">
        <v>2</v>
      </c>
    </row>
    <row r="8" spans="1:6" x14ac:dyDescent="0.2">
      <c r="A8">
        <v>102</v>
      </c>
      <c r="B8" t="s">
        <v>55</v>
      </c>
      <c r="C8" t="s">
        <v>59</v>
      </c>
      <c r="D8">
        <v>30</v>
      </c>
    </row>
    <row r="9" spans="1:6" x14ac:dyDescent="0.2">
      <c r="A9">
        <v>103</v>
      </c>
      <c r="B9" t="s">
        <v>57</v>
      </c>
      <c r="C9" t="s">
        <v>60</v>
      </c>
      <c r="D9">
        <v>10</v>
      </c>
    </row>
    <row r="10" spans="1:6" x14ac:dyDescent="0.2">
      <c r="A10">
        <v>103</v>
      </c>
      <c r="B10" t="s">
        <v>58</v>
      </c>
      <c r="C10" t="s">
        <v>60</v>
      </c>
      <c r="D10">
        <v>3</v>
      </c>
    </row>
    <row r="11" spans="1:6" x14ac:dyDescent="0.2">
      <c r="A11">
        <v>104</v>
      </c>
      <c r="B11" t="s">
        <v>56</v>
      </c>
      <c r="C11" t="s">
        <v>59</v>
      </c>
      <c r="D11">
        <v>40</v>
      </c>
    </row>
    <row r="12" spans="1:6" x14ac:dyDescent="0.2">
      <c r="A12">
        <v>104</v>
      </c>
      <c r="B12" t="s">
        <v>57</v>
      </c>
      <c r="C12" t="s">
        <v>60</v>
      </c>
      <c r="D12">
        <v>5</v>
      </c>
    </row>
    <row r="13" spans="1:6" x14ac:dyDescent="0.2">
      <c r="A13">
        <v>104</v>
      </c>
      <c r="B13" t="s">
        <v>55</v>
      </c>
      <c r="C13" t="s">
        <v>59</v>
      </c>
      <c r="D13">
        <v>50</v>
      </c>
    </row>
    <row r="14" spans="1:6" ht="15" x14ac:dyDescent="0.25">
      <c r="A14" s="49" t="s">
        <v>62</v>
      </c>
      <c r="B14" s="49"/>
      <c r="C14" s="49"/>
      <c r="D14" s="49"/>
    </row>
    <row r="15" spans="1:6" s="4" customFormat="1" x14ac:dyDescent="0.2">
      <c r="A15" s="4" t="s">
        <v>63</v>
      </c>
      <c r="B15" s="4" t="s">
        <v>52</v>
      </c>
      <c r="C15" s="4" t="s">
        <v>54</v>
      </c>
    </row>
    <row r="16" spans="1:6" x14ac:dyDescent="0.2">
      <c r="A16">
        <v>1</v>
      </c>
      <c r="B16" s="7" t="s">
        <v>55</v>
      </c>
      <c r="C16">
        <f ca="1">SUMIF(Table3[[Tên hàng]:[Số lượng đặt]],B16,Table3[Số lượng đặt])</f>
        <v>130</v>
      </c>
    </row>
    <row r="17" spans="1:6" x14ac:dyDescent="0.2">
      <c r="A17">
        <v>2</v>
      </c>
      <c r="B17" s="9" t="s">
        <v>56</v>
      </c>
      <c r="C17">
        <f ca="1">SUMIF(Table3[[Tên hàng]:[Số lượng đặt]],B17,Table3[Số lượng đặt])</f>
        <v>90</v>
      </c>
    </row>
    <row r="18" spans="1:6" x14ac:dyDescent="0.2">
      <c r="A18">
        <v>3</v>
      </c>
      <c r="B18" s="7" t="s">
        <v>57</v>
      </c>
      <c r="C18">
        <f ca="1">SUMIF(Table3[[Tên hàng]:[Số lượng đặt]],B18,Table3[Số lượng đặt])</f>
        <v>25</v>
      </c>
    </row>
    <row r="19" spans="1:6" x14ac:dyDescent="0.2">
      <c r="A19">
        <v>4</v>
      </c>
      <c r="B19" s="9" t="s">
        <v>58</v>
      </c>
      <c r="C19">
        <f ca="1">SUMIF(Table3[[Tên hàng]:[Số lượng đặt]],B19,Table3[Số lượng đặt])</f>
        <v>5</v>
      </c>
    </row>
    <row r="21" spans="1:6" x14ac:dyDescent="0.2">
      <c r="A21" s="50" t="s">
        <v>64</v>
      </c>
      <c r="B21" s="50"/>
    </row>
    <row r="22" spans="1:6" x14ac:dyDescent="0.2">
      <c r="A22" s="32" t="s">
        <v>114</v>
      </c>
      <c r="B22" s="16" t="s">
        <v>155</v>
      </c>
      <c r="F22" s="36" t="s">
        <v>146</v>
      </c>
    </row>
    <row r="23" spans="1:6" x14ac:dyDescent="0.2">
      <c r="B23" t="s">
        <v>24</v>
      </c>
      <c r="C23" s="47" t="s">
        <v>66</v>
      </c>
      <c r="D23" s="47"/>
      <c r="E23" s="1"/>
    </row>
    <row r="24" spans="1:6" x14ac:dyDescent="0.2">
      <c r="B24" t="s">
        <v>25</v>
      </c>
      <c r="C24" s="47" t="s">
        <v>67</v>
      </c>
      <c r="D24" s="47"/>
      <c r="E24" s="47"/>
    </row>
    <row r="25" spans="1:6" x14ac:dyDescent="0.2">
      <c r="B25" t="s">
        <v>65</v>
      </c>
      <c r="C25" s="47" t="s">
        <v>68</v>
      </c>
      <c r="D25" s="47"/>
      <c r="E25" s="47"/>
    </row>
    <row r="26" spans="1:6" x14ac:dyDescent="0.2">
      <c r="C26" s="1"/>
      <c r="D26" s="1"/>
      <c r="E26" s="1"/>
    </row>
    <row r="27" spans="1:6" x14ac:dyDescent="0.2">
      <c r="B27" s="22" t="s">
        <v>69</v>
      </c>
      <c r="C27" s="22"/>
    </row>
    <row r="28" spans="1:6" x14ac:dyDescent="0.2">
      <c r="B28" s="37" t="s">
        <v>132</v>
      </c>
      <c r="C28" s="22"/>
    </row>
    <row r="29" spans="1:6" x14ac:dyDescent="0.2">
      <c r="B29" s="37" t="s">
        <v>133</v>
      </c>
      <c r="C29" s="22"/>
    </row>
    <row r="30" spans="1:6" x14ac:dyDescent="0.2">
      <c r="B30" s="37" t="s">
        <v>134</v>
      </c>
      <c r="C30" s="22"/>
    </row>
    <row r="31" spans="1:6" ht="27" customHeight="1" x14ac:dyDescent="0.2">
      <c r="B31" s="48" t="s">
        <v>154</v>
      </c>
      <c r="C31" s="48"/>
    </row>
  </sheetData>
  <mergeCells count="8">
    <mergeCell ref="C25:E25"/>
    <mergeCell ref="B31:C31"/>
    <mergeCell ref="B1:F1"/>
    <mergeCell ref="A2:D2"/>
    <mergeCell ref="A14:D14"/>
    <mergeCell ref="A21:B21"/>
    <mergeCell ref="C23:D23"/>
    <mergeCell ref="C24:E24"/>
  </mergeCell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selection activeCell="K6" sqref="K6"/>
    </sheetView>
  </sheetViews>
  <sheetFormatPr defaultRowHeight="14.25" x14ac:dyDescent="0.2"/>
  <cols>
    <col min="1" max="1" width="6.25" customWidth="1"/>
    <col min="2" max="2" width="13.25" customWidth="1"/>
    <col min="3" max="3" width="17.125" customWidth="1"/>
    <col min="4" max="4" width="9.375" customWidth="1"/>
    <col min="5" max="5" width="11.875" customWidth="1"/>
    <col min="6" max="6" width="10.375" customWidth="1"/>
    <col min="7" max="7" width="6.875" customWidth="1"/>
    <col min="8" max="8" width="10.25" customWidth="1"/>
    <col min="9" max="9" width="8.5" customWidth="1"/>
    <col min="10" max="10" width="10" customWidth="1"/>
    <col min="11" max="11" width="10.125" customWidth="1"/>
    <col min="12" max="12" width="3.875" customWidth="1"/>
    <col min="15" max="15" width="10.125" customWidth="1"/>
  </cols>
  <sheetData>
    <row r="1" spans="1:16" x14ac:dyDescent="0.2">
      <c r="A1" t="s">
        <v>70</v>
      </c>
      <c r="B1" s="47" t="s">
        <v>71</v>
      </c>
      <c r="C1" s="47"/>
      <c r="D1" s="47"/>
      <c r="E1" s="47"/>
      <c r="F1" s="47"/>
    </row>
    <row r="3" spans="1:16" x14ac:dyDescent="0.2">
      <c r="D3" s="24" t="s">
        <v>82</v>
      </c>
      <c r="E3" s="25">
        <v>0.1</v>
      </c>
      <c r="F3" s="25">
        <v>0.2</v>
      </c>
      <c r="G3" s="25">
        <v>0.7</v>
      </c>
    </row>
    <row r="4" spans="1:16" ht="15" x14ac:dyDescent="0.25">
      <c r="E4" s="23"/>
      <c r="F4" s="23"/>
      <c r="G4" s="23"/>
      <c r="M4" s="51" t="s">
        <v>112</v>
      </c>
      <c r="N4" s="51"/>
      <c r="O4" s="51"/>
      <c r="P4" s="51"/>
    </row>
    <row r="5" spans="1:16" s="4" customFormat="1" ht="43.5" customHeight="1" x14ac:dyDescent="0.2">
      <c r="A5" s="4" t="s">
        <v>63</v>
      </c>
      <c r="B5" s="4" t="s">
        <v>72</v>
      </c>
      <c r="C5" s="4" t="s">
        <v>73</v>
      </c>
      <c r="D5" s="4" t="s">
        <v>74</v>
      </c>
      <c r="E5" s="4" t="s">
        <v>75</v>
      </c>
      <c r="F5" s="4" t="s">
        <v>76</v>
      </c>
      <c r="G5" s="4" t="s">
        <v>77</v>
      </c>
      <c r="H5" s="4" t="s">
        <v>78</v>
      </c>
      <c r="I5" s="4" t="s">
        <v>81</v>
      </c>
      <c r="J5" s="4" t="s">
        <v>79</v>
      </c>
      <c r="K5" s="4" t="s">
        <v>80</v>
      </c>
      <c r="M5" s="5" t="s">
        <v>78</v>
      </c>
      <c r="N5" s="5" t="s">
        <v>81</v>
      </c>
      <c r="O5" s="5" t="s">
        <v>79</v>
      </c>
      <c r="P5" s="6" t="s">
        <v>80</v>
      </c>
    </row>
    <row r="6" spans="1:16" x14ac:dyDescent="0.2">
      <c r="A6">
        <v>1</v>
      </c>
      <c r="B6" t="s">
        <v>83</v>
      </c>
      <c r="C6" t="s">
        <v>93</v>
      </c>
      <c r="D6" t="s">
        <v>102</v>
      </c>
      <c r="E6" s="26">
        <v>7</v>
      </c>
      <c r="F6" s="26">
        <v>6</v>
      </c>
      <c r="G6" s="26">
        <v>5.5</v>
      </c>
      <c r="H6" s="26">
        <f>Table5[[#This Row],[Điểm chuyên cần]]*$E$3+Table5[[#This Row],[Điểm kiểm tra]]*$F$3+Table5[[#This Row],[Điểm thi]]*$G$3</f>
        <v>5.75</v>
      </c>
      <c r="I6">
        <f>VLOOKUP(Table5[[#This Row],[Điểm học phần]],$M$5:$P$9,2,TRUE)</f>
        <v>0</v>
      </c>
      <c r="J6" t="str">
        <f>VLOOKUP(Table5[[#This Row],[Điểm học phần]],$M$5:$P$9,3,TRUE)</f>
        <v/>
      </c>
      <c r="K6" t="str">
        <f t="shared" ref="K6:K15" si="0">VLOOKUP(H1,$M$5:$P$9,4,TRUE)</f>
        <v>Kém</v>
      </c>
      <c r="M6" s="27">
        <v>0</v>
      </c>
      <c r="N6" s="7" t="s">
        <v>110</v>
      </c>
      <c r="O6" s="31" t="s">
        <v>111</v>
      </c>
      <c r="P6" s="8" t="s">
        <v>108</v>
      </c>
    </row>
    <row r="7" spans="1:16" x14ac:dyDescent="0.2">
      <c r="A7">
        <v>2</v>
      </c>
      <c r="B7" t="s">
        <v>84</v>
      </c>
      <c r="C7" t="s">
        <v>94</v>
      </c>
      <c r="D7" t="s">
        <v>103</v>
      </c>
      <c r="E7" s="26">
        <v>8</v>
      </c>
      <c r="F7" s="26">
        <v>6</v>
      </c>
      <c r="G7" s="26">
        <v>5</v>
      </c>
      <c r="H7" s="26">
        <f>Table5[[#This Row],[Điểm chuyên cần]]*$E$3+Table5[[#This Row],[Điểm kiểm tra]]*$F$3+Table5[[#This Row],[Điểm thi]]*$G$3</f>
        <v>5.5</v>
      </c>
      <c r="I7">
        <f>VLOOKUP(Table5[[#This Row],[Điểm học phần]],$M$5:$P$9,2,TRUE)</f>
        <v>0</v>
      </c>
      <c r="J7" t="str">
        <f>VLOOKUP(Table5[[#This Row],[Điểm học phần]],$M$5:$P$9,3,TRUE)</f>
        <v/>
      </c>
      <c r="K7" t="str">
        <f t="shared" si="0"/>
        <v>Kém</v>
      </c>
      <c r="M7" s="28">
        <v>5</v>
      </c>
      <c r="N7" s="30"/>
      <c r="O7" s="30" t="s">
        <v>111</v>
      </c>
      <c r="P7" s="10" t="s">
        <v>107</v>
      </c>
    </row>
    <row r="8" spans="1:16" x14ac:dyDescent="0.2">
      <c r="A8">
        <v>3</v>
      </c>
      <c r="B8" t="s">
        <v>85</v>
      </c>
      <c r="C8" t="s">
        <v>95</v>
      </c>
      <c r="D8" t="s">
        <v>102</v>
      </c>
      <c r="E8" s="26">
        <v>10</v>
      </c>
      <c r="F8" s="26">
        <v>7</v>
      </c>
      <c r="G8" s="26">
        <v>6</v>
      </c>
      <c r="H8" s="26">
        <f>Table5[[#This Row],[Điểm chuyên cần]]*$E$3+Table5[[#This Row],[Điểm kiểm tra]]*$F$3+Table5[[#This Row],[Điểm thi]]*$G$3</f>
        <v>6.6</v>
      </c>
      <c r="I8" t="str">
        <f>VLOOKUP(Table5[[#This Row],[Điểm học phần]],$M$5:$P$9,2,TRUE)</f>
        <v/>
      </c>
      <c r="J8" t="str">
        <f>VLOOKUP(Table5[[#This Row],[Điểm học phần]],$M$5:$P$9,3,TRUE)</f>
        <v/>
      </c>
      <c r="K8" t="str">
        <f t="shared" si="0"/>
        <v>Kém</v>
      </c>
      <c r="M8" s="27">
        <v>6</v>
      </c>
      <c r="N8" s="31" t="s">
        <v>111</v>
      </c>
      <c r="O8" s="31" t="s">
        <v>111</v>
      </c>
      <c r="P8" s="8" t="s">
        <v>106</v>
      </c>
    </row>
    <row r="9" spans="1:16" x14ac:dyDescent="0.2">
      <c r="A9">
        <v>4</v>
      </c>
      <c r="B9" t="s">
        <v>86</v>
      </c>
      <c r="C9" t="s">
        <v>96</v>
      </c>
      <c r="D9" t="s">
        <v>102</v>
      </c>
      <c r="E9" s="26">
        <v>9</v>
      </c>
      <c r="F9" s="26">
        <v>7</v>
      </c>
      <c r="G9" s="26">
        <v>8</v>
      </c>
      <c r="H9" s="26">
        <f>Table5[[#This Row],[Điểm chuyên cần]]*$E$3+Table5[[#This Row],[Điểm kiểm tra]]*$F$3+Table5[[#This Row],[Điểm thi]]*$G$3</f>
        <v>7.9</v>
      </c>
      <c r="I9" t="str">
        <f>VLOOKUP(Table5[[#This Row],[Điểm học phần]],$M$5:$P$9,2,TRUE)</f>
        <v/>
      </c>
      <c r="J9" t="str">
        <f>VLOOKUP(Table5[[#This Row],[Điểm học phần]],$M$5:$P$9,3,TRUE)</f>
        <v/>
      </c>
      <c r="K9" t="str">
        <f t="shared" si="0"/>
        <v>Kém</v>
      </c>
      <c r="M9" s="28">
        <v>8.5</v>
      </c>
      <c r="N9" s="30" t="s">
        <v>111</v>
      </c>
      <c r="O9" s="29">
        <v>200000</v>
      </c>
      <c r="P9" s="10" t="s">
        <v>109</v>
      </c>
    </row>
    <row r="10" spans="1:16" x14ac:dyDescent="0.2">
      <c r="A10">
        <v>5</v>
      </c>
      <c r="B10" t="s">
        <v>87</v>
      </c>
      <c r="C10" t="s">
        <v>97</v>
      </c>
      <c r="D10" t="s">
        <v>102</v>
      </c>
      <c r="E10" s="26">
        <v>8</v>
      </c>
      <c r="F10" s="26">
        <v>6</v>
      </c>
      <c r="G10" s="26">
        <v>5.5</v>
      </c>
      <c r="H10" s="26">
        <f>Table5[[#This Row],[Điểm chuyên cần]]*$E$3+Table5[[#This Row],[Điểm kiểm tra]]*$F$3+Table5[[#This Row],[Điểm thi]]*$G$3</f>
        <v>5.85</v>
      </c>
      <c r="I10">
        <f>VLOOKUP(Table5[[#This Row],[Điểm học phần]],$M$5:$P$9,2,TRUE)</f>
        <v>0</v>
      </c>
      <c r="J10" t="str">
        <f>VLOOKUP(Table5[[#This Row],[Điểm học phần]],$M$5:$P$9,3,TRUE)</f>
        <v/>
      </c>
      <c r="K10" t="str">
        <f t="shared" si="0"/>
        <v>Xếp loại</v>
      </c>
      <c r="M10" s="36" t="s">
        <v>128</v>
      </c>
      <c r="N10" s="36" t="s">
        <v>129</v>
      </c>
      <c r="O10" s="36" t="s">
        <v>130</v>
      </c>
      <c r="P10" s="36" t="s">
        <v>131</v>
      </c>
    </row>
    <row r="11" spans="1:16" x14ac:dyDescent="0.2">
      <c r="A11">
        <v>6</v>
      </c>
      <c r="B11" t="s">
        <v>88</v>
      </c>
      <c r="C11" t="s">
        <v>104</v>
      </c>
      <c r="D11" t="s">
        <v>105</v>
      </c>
      <c r="E11" s="26">
        <v>10</v>
      </c>
      <c r="F11" s="26">
        <v>8</v>
      </c>
      <c r="G11" s="26">
        <v>7</v>
      </c>
      <c r="H11" s="26">
        <f>Table5[[#This Row],[Điểm chuyên cần]]*$E$3+Table5[[#This Row],[Điểm kiểm tra]]*$F$3+Table5[[#This Row],[Điểm thi]]*$G$3</f>
        <v>7.5</v>
      </c>
      <c r="I11" t="str">
        <f>VLOOKUP(Table5[[#This Row],[Điểm học phần]],$M$5:$P$9,2,TRUE)</f>
        <v/>
      </c>
      <c r="J11" t="str">
        <f>VLOOKUP(Table5[[#This Row],[Điểm học phần]],$M$5:$P$9,3,TRUE)</f>
        <v/>
      </c>
      <c r="K11" t="str">
        <f t="shared" si="0"/>
        <v>Trung Bình</v>
      </c>
    </row>
    <row r="12" spans="1:16" x14ac:dyDescent="0.2">
      <c r="A12">
        <v>7</v>
      </c>
      <c r="B12" t="s">
        <v>89</v>
      </c>
      <c r="C12" t="s">
        <v>98</v>
      </c>
      <c r="D12" t="s">
        <v>103</v>
      </c>
      <c r="E12" s="26">
        <v>10</v>
      </c>
      <c r="F12" s="26">
        <v>9</v>
      </c>
      <c r="G12" s="26">
        <v>8</v>
      </c>
      <c r="H12" s="26">
        <f>Table5[[#This Row],[Điểm chuyên cần]]*$E$3+Table5[[#This Row],[Điểm kiểm tra]]*$F$3+Table5[[#This Row],[Điểm thi]]*$G$3</f>
        <v>8.3999999999999986</v>
      </c>
      <c r="I12" t="str">
        <f>VLOOKUP(Table5[[#This Row],[Điểm học phần]],$M$5:$P$9,2,TRUE)</f>
        <v/>
      </c>
      <c r="J12" t="str">
        <f>VLOOKUP(Table5[[#This Row],[Điểm học phần]],$M$5:$P$9,3,TRUE)</f>
        <v/>
      </c>
      <c r="K12" t="str">
        <f t="shared" si="0"/>
        <v>Trung Bình</v>
      </c>
    </row>
    <row r="13" spans="1:16" x14ac:dyDescent="0.2">
      <c r="A13">
        <v>8</v>
      </c>
      <c r="B13" t="s">
        <v>90</v>
      </c>
      <c r="C13" t="s">
        <v>99</v>
      </c>
      <c r="D13" t="s">
        <v>102</v>
      </c>
      <c r="E13" s="26">
        <v>10</v>
      </c>
      <c r="F13" s="26">
        <v>9</v>
      </c>
      <c r="G13" s="26">
        <v>8.5</v>
      </c>
      <c r="H13" s="26">
        <f>Table5[[#This Row],[Điểm chuyên cần]]*$E$3+Table5[[#This Row],[Điểm kiểm tra]]*$F$3+Table5[[#This Row],[Điểm thi]]*$G$3</f>
        <v>8.75</v>
      </c>
      <c r="I13" t="str">
        <f>VLOOKUP(Table5[[#This Row],[Điểm học phần]],$M$5:$P$9,2,TRUE)</f>
        <v/>
      </c>
      <c r="J13">
        <f>VLOOKUP(Table5[[#This Row],[Điểm học phần]],$M$5:$P$9,3,TRUE)</f>
        <v>200000</v>
      </c>
      <c r="K13" t="str">
        <f t="shared" si="0"/>
        <v>Khá</v>
      </c>
    </row>
    <row r="14" spans="1:16" x14ac:dyDescent="0.2">
      <c r="A14">
        <v>9</v>
      </c>
      <c r="B14" t="s">
        <v>91</v>
      </c>
      <c r="C14" t="s">
        <v>100</v>
      </c>
      <c r="D14" t="s">
        <v>103</v>
      </c>
      <c r="E14" s="26">
        <v>8</v>
      </c>
      <c r="F14" s="26">
        <v>5</v>
      </c>
      <c r="G14" s="26">
        <v>4.5</v>
      </c>
      <c r="H14" s="26">
        <f>Table5[[#This Row],[Điểm chuyên cần]]*$E$3+Table5[[#This Row],[Điểm kiểm tra]]*$F$3+Table5[[#This Row],[Điểm thi]]*$G$3</f>
        <v>4.95</v>
      </c>
      <c r="I14" t="str">
        <f>VLOOKUP(Table5[[#This Row],[Điểm học phần]],$M$5:$P$9,2,TRUE)</f>
        <v>Học lại</v>
      </c>
      <c r="J14" t="str">
        <f>VLOOKUP(Table5[[#This Row],[Điểm học phần]],$M$5:$P$9,3,TRUE)</f>
        <v/>
      </c>
      <c r="K14" t="str">
        <f t="shared" si="0"/>
        <v>Khá</v>
      </c>
    </row>
    <row r="15" spans="1:16" x14ac:dyDescent="0.2">
      <c r="A15">
        <v>10</v>
      </c>
      <c r="B15" t="s">
        <v>92</v>
      </c>
      <c r="C15" t="s">
        <v>101</v>
      </c>
      <c r="D15" t="s">
        <v>102</v>
      </c>
      <c r="E15" s="26">
        <v>10</v>
      </c>
      <c r="F15" s="26">
        <v>10</v>
      </c>
      <c r="G15" s="26">
        <v>9</v>
      </c>
      <c r="H15" s="26">
        <f>Table5[[#This Row],[Điểm chuyên cần]]*$E$3+Table5[[#This Row],[Điểm kiểm tra]]*$F$3+Table5[[#This Row],[Điểm thi]]*$G$3</f>
        <v>9.3000000000000007</v>
      </c>
      <c r="I15" t="str">
        <f>VLOOKUP(Table5[[#This Row],[Điểm học phần]],$M$5:$P$9,2,TRUE)</f>
        <v/>
      </c>
      <c r="J15">
        <f>VLOOKUP(Table5[[#This Row],[Điểm học phần]],$M$5:$P$9,3,TRUE)</f>
        <v>200000</v>
      </c>
      <c r="K15" t="str">
        <f t="shared" si="0"/>
        <v>Trung Bình</v>
      </c>
    </row>
    <row r="17" spans="1:8" x14ac:dyDescent="0.2">
      <c r="A17" s="35" t="s">
        <v>113</v>
      </c>
    </row>
    <row r="18" spans="1:8" x14ac:dyDescent="0.2">
      <c r="A18" s="2" t="s">
        <v>115</v>
      </c>
      <c r="B18" s="57" t="s">
        <v>158</v>
      </c>
      <c r="C18" s="57"/>
      <c r="E18" t="s">
        <v>30</v>
      </c>
      <c r="H18" s="36" t="s">
        <v>145</v>
      </c>
    </row>
    <row r="19" spans="1:8" x14ac:dyDescent="0.2">
      <c r="B19" t="s">
        <v>119</v>
      </c>
      <c r="C19" s="40" t="s">
        <v>121</v>
      </c>
      <c r="D19" s="40"/>
      <c r="E19" t="s">
        <v>78</v>
      </c>
    </row>
    <row r="20" spans="1:8" x14ac:dyDescent="0.2">
      <c r="B20" t="s">
        <v>122</v>
      </c>
      <c r="C20" s="40" t="s">
        <v>123</v>
      </c>
      <c r="D20" s="40"/>
      <c r="E20" t="s">
        <v>112</v>
      </c>
    </row>
    <row r="21" spans="1:8" ht="29.25" customHeight="1" x14ac:dyDescent="0.2">
      <c r="B21" t="s">
        <v>120</v>
      </c>
      <c r="C21" s="40" t="s">
        <v>124</v>
      </c>
      <c r="D21" s="40"/>
      <c r="E21" t="s">
        <v>127</v>
      </c>
    </row>
    <row r="22" spans="1:8" ht="55.5" customHeight="1" x14ac:dyDescent="0.2">
      <c r="B22" t="s">
        <v>125</v>
      </c>
      <c r="C22" s="40" t="s">
        <v>126</v>
      </c>
      <c r="D22" s="40"/>
      <c r="E22" t="b">
        <v>1</v>
      </c>
    </row>
    <row r="24" spans="1:8" x14ac:dyDescent="0.2">
      <c r="B24" s="22" t="s">
        <v>36</v>
      </c>
      <c r="C24" s="22"/>
      <c r="D24" s="22"/>
      <c r="E24" s="22"/>
    </row>
    <row r="25" spans="1:8" x14ac:dyDescent="0.2">
      <c r="B25" s="37" t="s">
        <v>142</v>
      </c>
      <c r="C25" s="22"/>
      <c r="D25" s="22"/>
      <c r="E25" s="22"/>
    </row>
    <row r="26" spans="1:8" x14ac:dyDescent="0.2">
      <c r="B26" s="53" t="s">
        <v>135</v>
      </c>
      <c r="C26" s="54"/>
      <c r="D26" s="54"/>
      <c r="E26" s="54"/>
    </row>
    <row r="27" spans="1:8" x14ac:dyDescent="0.2">
      <c r="B27" s="53" t="s">
        <v>136</v>
      </c>
      <c r="C27" s="54"/>
      <c r="D27" s="54"/>
      <c r="E27" s="54"/>
    </row>
    <row r="28" spans="1:8" ht="32.25" customHeight="1" x14ac:dyDescent="0.2">
      <c r="B28" s="55" t="s">
        <v>137</v>
      </c>
      <c r="C28" s="56"/>
      <c r="D28" s="56"/>
      <c r="E28" s="56"/>
    </row>
    <row r="29" spans="1:8" ht="27.75" customHeight="1" x14ac:dyDescent="0.25">
      <c r="B29" s="48" t="s">
        <v>138</v>
      </c>
      <c r="C29" s="48"/>
      <c r="D29" s="48"/>
      <c r="E29" s="48"/>
    </row>
    <row r="31" spans="1:8" ht="15" x14ac:dyDescent="0.25">
      <c r="A31" t="s">
        <v>139</v>
      </c>
      <c r="B31" t="s">
        <v>140</v>
      </c>
    </row>
    <row r="32" spans="1:8" ht="15" x14ac:dyDescent="0.25">
      <c r="B32" s="51" t="s">
        <v>143</v>
      </c>
      <c r="C32" s="51"/>
    </row>
    <row r="33" spans="1:5" ht="15" x14ac:dyDescent="0.2">
      <c r="B33" s="5" t="s">
        <v>74</v>
      </c>
      <c r="C33" s="5" t="s">
        <v>78</v>
      </c>
    </row>
    <row r="34" spans="1:5" x14ac:dyDescent="0.2">
      <c r="B34" s="7" t="s">
        <v>102</v>
      </c>
      <c r="C34" s="27" t="s">
        <v>141</v>
      </c>
    </row>
    <row r="35" spans="1:5" x14ac:dyDescent="0.2">
      <c r="B35" s="52" t="s">
        <v>144</v>
      </c>
      <c r="C35" s="52"/>
      <c r="D35">
        <f>DCOUNT(Table5[#All],Table5[[#Headers],[Điểm học phần]],B33:C34)</f>
        <v>2</v>
      </c>
    </row>
    <row r="37" spans="1:5" x14ac:dyDescent="0.2">
      <c r="A37" s="38" t="s">
        <v>159</v>
      </c>
      <c r="E37" s="36" t="s">
        <v>153</v>
      </c>
    </row>
    <row r="38" spans="1:5" x14ac:dyDescent="0.2">
      <c r="A38" s="2" t="s">
        <v>147</v>
      </c>
      <c r="B38" s="15" t="s">
        <v>160</v>
      </c>
    </row>
    <row r="39" spans="1:5" x14ac:dyDescent="0.2">
      <c r="B39" t="s">
        <v>148</v>
      </c>
      <c r="C39" s="40" t="s">
        <v>150</v>
      </c>
      <c r="D39" s="40"/>
    </row>
    <row r="40" spans="1:5" x14ac:dyDescent="0.2">
      <c r="B40" t="s">
        <v>149</v>
      </c>
      <c r="C40" s="40" t="s">
        <v>151</v>
      </c>
      <c r="D40" s="40"/>
    </row>
    <row r="41" spans="1:5" x14ac:dyDescent="0.2">
      <c r="B41" t="s">
        <v>25</v>
      </c>
      <c r="C41" s="40" t="s">
        <v>152</v>
      </c>
      <c r="D41" s="40"/>
    </row>
    <row r="42" spans="1:5" x14ac:dyDescent="0.2">
      <c r="C42" s="1"/>
      <c r="D42" s="1"/>
    </row>
  </sheetData>
  <mergeCells count="16">
    <mergeCell ref="B29:E29"/>
    <mergeCell ref="B1:F1"/>
    <mergeCell ref="M4:P4"/>
    <mergeCell ref="B18:C18"/>
    <mergeCell ref="C19:D19"/>
    <mergeCell ref="C20:D20"/>
    <mergeCell ref="C21:D21"/>
    <mergeCell ref="C22:D22"/>
    <mergeCell ref="B26:E26"/>
    <mergeCell ref="B27:E27"/>
    <mergeCell ref="B28:E28"/>
    <mergeCell ref="B32:C32"/>
    <mergeCell ref="B35:C35"/>
    <mergeCell ref="C39:D39"/>
    <mergeCell ref="C40:D40"/>
    <mergeCell ref="C41:D4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1.1</vt:lpstr>
      <vt:lpstr>1.2</vt:lpstr>
      <vt:lpstr>1.3+1.4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cloudfflies</dc:creator>
  <cp:lastModifiedBy>cloudfflies</cp:lastModifiedBy>
  <cp:lastPrinted>2014-06-23T14:07:57Z</cp:lastPrinted>
  <dcterms:created xsi:type="dcterms:W3CDTF">2014-06-23T13:23:46Z</dcterms:created>
  <dcterms:modified xsi:type="dcterms:W3CDTF">2014-06-23T15:52:10Z</dcterms:modified>
</cp:coreProperties>
</file>